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22"/>
  <workbookPr defaultThemeVersion="124226"/>
  <xr:revisionPtr revIDLastSave="127" documentId="11_09FE909CA652885EE25B74D2355689153256205A" xr6:coauthVersionLast="46" xr6:coauthVersionMax="46" xr10:uidLastSave="{E6B6E096-CD78-4D85-A7AA-591672BAC949}"/>
  <bookViews>
    <workbookView xWindow="120" yWindow="90" windowWidth="15165" windowHeight="8235" firstSheet="2" activeTab="2" xr2:uid="{00000000-000D-0000-FFFF-FFFF00000000}"/>
  </bookViews>
  <sheets>
    <sheet name="Decision Influence" sheetId="2" r:id="rId1"/>
    <sheet name="Criteria Importance" sheetId="1" r:id="rId2"/>
    <sheet name="Technical eval" sheetId="3" r:id="rId3"/>
    <sheet name="Calculations" sheetId="4" r:id="rId4"/>
  </sheets>
  <calcPr calcId="191028" iterateDelta="1E-4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E8" i="4"/>
  <c r="D8" i="4"/>
  <c r="C8" i="4"/>
  <c r="B8" i="4"/>
  <c r="F7" i="4"/>
  <c r="E7" i="4"/>
  <c r="D7" i="4"/>
  <c r="C7" i="4"/>
  <c r="B7" i="4"/>
  <c r="F6" i="4"/>
  <c r="E6" i="4"/>
  <c r="D6" i="4"/>
  <c r="C6" i="4"/>
  <c r="B6" i="4"/>
  <c r="C31" i="4" l="1"/>
  <c r="C33" i="4"/>
  <c r="C32" i="4"/>
  <c r="B32" i="4"/>
  <c r="B33" i="4"/>
  <c r="B31" i="4"/>
  <c r="F32" i="4"/>
  <c r="F33" i="4"/>
  <c r="F31" i="4"/>
  <c r="D32" i="4"/>
  <c r="D31" i="4"/>
  <c r="D33" i="4"/>
  <c r="E33" i="4"/>
  <c r="E31" i="4"/>
  <c r="E32" i="4"/>
  <c r="C25" i="4"/>
  <c r="C26" i="4"/>
  <c r="C24" i="4"/>
  <c r="D24" i="4"/>
  <c r="D26" i="4"/>
  <c r="D25" i="4"/>
  <c r="E25" i="4"/>
  <c r="E24" i="4"/>
  <c r="E26" i="4"/>
  <c r="B26" i="4"/>
  <c r="B24" i="4"/>
  <c r="B25" i="4"/>
  <c r="F26" i="4"/>
  <c r="F24" i="4"/>
  <c r="F25" i="4"/>
  <c r="D19" i="4"/>
  <c r="D41" i="4" s="1"/>
  <c r="D18" i="4"/>
  <c r="D17" i="4"/>
  <c r="E19" i="4"/>
  <c r="E18" i="4"/>
  <c r="E40" i="4" s="1"/>
  <c r="E17" i="4"/>
  <c r="B18" i="4"/>
  <c r="B17" i="4"/>
  <c r="B39" i="4" s="1"/>
  <c r="B19" i="4"/>
  <c r="F18" i="4"/>
  <c r="F17" i="4"/>
  <c r="F39" i="4" s="1"/>
  <c r="F19" i="4"/>
  <c r="F41" i="4" s="1"/>
  <c r="C17" i="4"/>
  <c r="C39" i="4" s="1"/>
  <c r="C19" i="4"/>
  <c r="C18" i="4"/>
  <c r="F40" i="4" l="1"/>
  <c r="C40" i="4"/>
  <c r="B40" i="4"/>
  <c r="D39" i="4"/>
  <c r="C41" i="4"/>
  <c r="E39" i="4"/>
  <c r="D40" i="4"/>
  <c r="E41" i="4"/>
  <c r="B41" i="4"/>
  <c r="G41" i="4" s="1"/>
  <c r="G39" i="4" l="1"/>
  <c r="G40" i="4"/>
</calcChain>
</file>

<file path=xl/sharedStrings.xml><?xml version="1.0" encoding="utf-8"?>
<sst xmlns="http://schemas.openxmlformats.org/spreadsheetml/2006/main" count="72" uniqueCount="43">
  <si>
    <t>User Group Decision Influence</t>
  </si>
  <si>
    <t>Control a User</t>
  </si>
  <si>
    <t>Control b Excutive</t>
  </si>
  <si>
    <t>Control c IT</t>
  </si>
  <si>
    <t xml:space="preserve">Cost </t>
  </si>
  <si>
    <t>Quality</t>
  </si>
  <si>
    <t>Functionality</t>
  </si>
  <si>
    <t>Ease of Use</t>
  </si>
  <si>
    <t>Assurance</t>
  </si>
  <si>
    <t>control A User</t>
  </si>
  <si>
    <t>control B Execute</t>
  </si>
  <si>
    <t>control C IT</t>
  </si>
  <si>
    <t>After gathering business requirements from the use cases evaluate the solutions.</t>
  </si>
  <si>
    <t>Cost</t>
  </si>
  <si>
    <t>Ease of use</t>
  </si>
  <si>
    <t>Solution A(Cisco Umbrella)</t>
  </si>
  <si>
    <t xml:space="preserve">Solution B Open DNS </t>
  </si>
  <si>
    <t xml:space="preserve">Solution C Pi-hole </t>
  </si>
  <si>
    <t>Step 1</t>
  </si>
  <si>
    <t>Multiply Decision making influence with the criteria importance for each Control Group.</t>
  </si>
  <si>
    <t>We now know how much total influence each group has on the outcome of the choice.  Taking into account how important the criteria is to them.</t>
  </si>
  <si>
    <t>Cost C1</t>
  </si>
  <si>
    <t>Quality C2</t>
  </si>
  <si>
    <t>Functionality C3</t>
  </si>
  <si>
    <t>Ease of use C4</t>
  </si>
  <si>
    <t>Assurance C5</t>
  </si>
  <si>
    <t>Control A (Users) G1</t>
  </si>
  <si>
    <t>Control B (Executive) G2</t>
  </si>
  <si>
    <t>Control C (IT) G3</t>
  </si>
  <si>
    <t xml:space="preserve">Step 2 </t>
  </si>
  <si>
    <t xml:space="preserve">For each Control Group multiply the technical evaluation by their results from step 1. </t>
  </si>
  <si>
    <t>Control Group A (Users)</t>
  </si>
  <si>
    <t>Solution A S1</t>
  </si>
  <si>
    <t>Solution B S2</t>
  </si>
  <si>
    <t>Solution C S3</t>
  </si>
  <si>
    <t>Control Group B (Executive)</t>
  </si>
  <si>
    <t>Solution A</t>
  </si>
  <si>
    <t>Solution B</t>
  </si>
  <si>
    <t>Solution C</t>
  </si>
  <si>
    <t>Control Group C (IT)</t>
  </si>
  <si>
    <t xml:space="preserve">Step 3 </t>
  </si>
  <si>
    <t>Sum weighted results and compare</t>
  </si>
  <si>
    <t>Comparitive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</si>
</sst>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4655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2" fillId="0" borderId="2" xfId="0" applyFont="1" applyFill="1" applyBorder="1" applyAlignment="1">
      <alignment horizontal="left" vertical="center" wrapText="1" readingOrder="1"/>
    </xf>
    <xf numFmtId="0" fontId="2" fillId="0" borderId="3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wrapText="1" readingOrder="1"/>
    </xf>
    <xf numFmtId="0" fontId="2" fillId="0" borderId="0" xfId="0" applyFont="1" applyFill="1" applyBorder="1" applyAlignment="1">
      <alignment horizontal="left" vertical="center" readingOrder="1"/>
    </xf>
    <xf numFmtId="0" fontId="1" fillId="0" borderId="2" xfId="0" applyFont="1" applyFill="1" applyBorder="1" applyAlignment="1">
      <alignment horizontal="left" vertical="center" wrapText="1" readingOrder="1"/>
    </xf>
    <xf numFmtId="0" fontId="1" fillId="0" borderId="3" xfId="0" applyFont="1" applyFill="1" applyBorder="1" applyAlignment="1">
      <alignment horizontal="left" vertical="center" wrapText="1" readingOrder="1"/>
    </xf>
    <xf numFmtId="0" fontId="1" fillId="0" borderId="0" xfId="0" applyFont="1" applyFill="1" applyBorder="1" applyAlignment="1">
      <alignment horizontal="left" vertical="center" wrapText="1" readingOrder="1"/>
    </xf>
    <xf numFmtId="0" fontId="3" fillId="2" borderId="2" xfId="0" applyFont="1" applyFill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4" fillId="2" borderId="0" xfId="0" applyFont="1" applyFill="1"/>
    <xf numFmtId="0" fontId="0" fillId="2" borderId="0" xfId="0" applyFill="1"/>
    <xf numFmtId="0" fontId="4" fillId="0" borderId="0" xfId="0" applyFont="1" applyFill="1"/>
    <xf numFmtId="0" fontId="0" fillId="0" borderId="0" xfId="0" applyFill="1"/>
    <xf numFmtId="0" fontId="5" fillId="0" borderId="0" xfId="0" applyFont="1"/>
    <xf numFmtId="0" fontId="3" fillId="2" borderId="4" xfId="0" applyFont="1" applyFill="1" applyBorder="1" applyAlignment="1">
      <alignment horizontal="left" vertical="center" wrapText="1" readingOrder="1"/>
    </xf>
    <xf numFmtId="0" fontId="4" fillId="3" borderId="0" xfId="0" applyFont="1" applyFill="1"/>
    <xf numFmtId="0" fontId="0" fillId="0" borderId="0" xfId="0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6" sqref="B6"/>
    </sheetView>
  </sheetViews>
  <sheetFormatPr defaultRowHeight="15"/>
  <cols>
    <col min="1" max="1" width="21.85546875" customWidth="1"/>
    <col min="2" max="2" width="27" customWidth="1"/>
  </cols>
  <sheetData>
    <row r="1" spans="1:2">
      <c r="B1" s="20" t="s">
        <v>0</v>
      </c>
    </row>
    <row r="2" spans="1:2">
      <c r="A2" t="s">
        <v>1</v>
      </c>
      <c r="B2">
        <v>0.1</v>
      </c>
    </row>
    <row r="3" spans="1:2">
      <c r="A3" t="s">
        <v>2</v>
      </c>
      <c r="B3">
        <v>0.3</v>
      </c>
    </row>
    <row r="4" spans="1:2">
      <c r="A4" t="s">
        <v>3</v>
      </c>
      <c r="B4">
        <v>0.2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workbookViewId="0">
      <selection activeCell="E4" sqref="E4"/>
    </sheetView>
  </sheetViews>
  <sheetFormatPr defaultRowHeight="15"/>
  <cols>
    <col min="1" max="1" width="21.7109375" customWidth="1"/>
    <col min="3" max="3" width="12.5703125" customWidth="1"/>
  </cols>
  <sheetData>
    <row r="1" spans="1:6"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6">
      <c r="A2" t="s">
        <v>9</v>
      </c>
      <c r="B2">
        <v>0.1</v>
      </c>
      <c r="C2">
        <v>0.2</v>
      </c>
      <c r="D2">
        <v>0.2</v>
      </c>
      <c r="E2">
        <v>0.3</v>
      </c>
      <c r="F2">
        <v>0.1</v>
      </c>
    </row>
    <row r="3" spans="1:6">
      <c r="A3" t="s">
        <v>10</v>
      </c>
      <c r="B3">
        <v>0.3</v>
      </c>
      <c r="C3">
        <v>0.3</v>
      </c>
      <c r="D3">
        <v>0.1</v>
      </c>
      <c r="E3">
        <v>0.1</v>
      </c>
      <c r="F3">
        <v>0.3</v>
      </c>
    </row>
    <row r="4" spans="1:6">
      <c r="A4" t="s">
        <v>11</v>
      </c>
      <c r="B4">
        <v>0.2</v>
      </c>
      <c r="C4">
        <v>0.3</v>
      </c>
      <c r="D4">
        <v>0.3</v>
      </c>
      <c r="E4">
        <v>0.1</v>
      </c>
      <c r="F4">
        <v>0.2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tabSelected="1" workbookViewId="0">
      <selection activeCell="F6" sqref="F6"/>
    </sheetView>
  </sheetViews>
  <sheetFormatPr defaultRowHeight="15"/>
  <cols>
    <col min="1" max="1" width="40.140625" style="1" customWidth="1"/>
    <col min="2" max="2" width="14.85546875" style="1" customWidth="1"/>
    <col min="3" max="3" width="14.5703125" style="1" customWidth="1"/>
    <col min="4" max="4" width="14.28515625" style="1" customWidth="1"/>
    <col min="5" max="5" width="10.140625" style="1" customWidth="1"/>
    <col min="6" max="6" width="11.140625" style="1" customWidth="1"/>
    <col min="7" max="16384" width="9.140625" style="1"/>
  </cols>
  <sheetData>
    <row r="1" spans="1:6">
      <c r="A1" s="1" t="s">
        <v>12</v>
      </c>
    </row>
    <row r="3" spans="1:6" ht="16.5" thickBot="1">
      <c r="A3" s="5"/>
      <c r="B3" s="5"/>
      <c r="C3" s="5"/>
      <c r="D3" s="5"/>
    </row>
    <row r="4" spans="1:6" ht="33" thickTop="1" thickBot="1">
      <c r="B4" s="10" t="s">
        <v>13</v>
      </c>
      <c r="C4" s="11" t="s">
        <v>5</v>
      </c>
      <c r="D4" s="11" t="s">
        <v>6</v>
      </c>
      <c r="E4" s="11" t="s">
        <v>14</v>
      </c>
      <c r="F4" s="11" t="s">
        <v>8</v>
      </c>
    </row>
    <row r="5" spans="1:6" ht="15.75">
      <c r="A5" s="4" t="s">
        <v>15</v>
      </c>
      <c r="B5" s="2">
        <v>10</v>
      </c>
      <c r="C5" s="3">
        <v>95</v>
      </c>
      <c r="D5" s="3">
        <v>95</v>
      </c>
      <c r="E5" s="3">
        <v>95</v>
      </c>
      <c r="F5" s="3">
        <v>95</v>
      </c>
    </row>
    <row r="6" spans="1:6" ht="15.75">
      <c r="A6" s="4" t="s">
        <v>16</v>
      </c>
      <c r="B6" s="2">
        <v>50</v>
      </c>
      <c r="C6" s="3">
        <v>85</v>
      </c>
      <c r="D6" s="3">
        <v>89</v>
      </c>
      <c r="E6" s="3">
        <v>90</v>
      </c>
      <c r="F6" s="3">
        <v>80</v>
      </c>
    </row>
    <row r="7" spans="1:6" ht="15.75">
      <c r="A7" s="4" t="s">
        <v>17</v>
      </c>
      <c r="B7" s="2">
        <v>100</v>
      </c>
      <c r="C7" s="3">
        <v>75</v>
      </c>
      <c r="D7" s="3">
        <v>69</v>
      </c>
      <c r="E7" s="3">
        <v>50</v>
      </c>
      <c r="F7" s="3">
        <v>10</v>
      </c>
    </row>
    <row r="8" spans="1:6" ht="15.75" thickTop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topLeftCell="A13" workbookViewId="0">
      <selection activeCell="D41" sqref="D41"/>
    </sheetView>
  </sheetViews>
  <sheetFormatPr defaultRowHeight="15"/>
  <cols>
    <col min="1" max="1" width="26.42578125" customWidth="1"/>
    <col min="2" max="2" width="10.140625" customWidth="1"/>
    <col min="3" max="3" width="11.7109375" customWidth="1"/>
    <col min="4" max="4" width="15.7109375" customWidth="1"/>
    <col min="5" max="5" width="15.42578125" customWidth="1"/>
    <col min="6" max="6" width="14.28515625" customWidth="1"/>
    <col min="7" max="7" width="13.140625" customWidth="1"/>
  </cols>
  <sheetData>
    <row r="1" spans="1:9" ht="26.25">
      <c r="A1" s="16" t="s">
        <v>18</v>
      </c>
    </row>
    <row r="2" spans="1:9">
      <c r="A2" t="s">
        <v>19</v>
      </c>
    </row>
    <row r="3" spans="1:9">
      <c r="A3" t="s">
        <v>20</v>
      </c>
    </row>
    <row r="4" spans="1:9" ht="15.75" thickBot="1"/>
    <row r="5" spans="1:9" ht="33" thickTop="1" thickBot="1">
      <c r="B5" s="7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I5" s="9"/>
    </row>
    <row r="6" spans="1:9" ht="20.25" customHeight="1">
      <c r="A6" s="19" t="s">
        <v>26</v>
      </c>
      <c r="B6">
        <f>'Decision Influence'!$B2*'Criteria Importance'!B2</f>
        <v>1.0000000000000002E-2</v>
      </c>
      <c r="C6">
        <f>'Decision Influence'!$B2*'Criteria Importance'!C2</f>
        <v>2.0000000000000004E-2</v>
      </c>
      <c r="D6">
        <f>'Decision Influence'!$B2*'Criteria Importance'!D2</f>
        <v>2.0000000000000004E-2</v>
      </c>
      <c r="E6">
        <f>'Decision Influence'!$B2*'Criteria Importance'!E2</f>
        <v>0.03</v>
      </c>
      <c r="F6">
        <f>'Decision Influence'!$B2*'Criteria Importance'!F2</f>
        <v>1.0000000000000002E-2</v>
      </c>
    </row>
    <row r="7" spans="1:9" ht="18.75" customHeight="1">
      <c r="A7" s="19" t="s">
        <v>27</v>
      </c>
      <c r="B7">
        <f>'Decision Influence'!$B3*'Criteria Importance'!B3</f>
        <v>0.09</v>
      </c>
      <c r="C7">
        <f>'Decision Influence'!$B3*'Criteria Importance'!C3</f>
        <v>0.09</v>
      </c>
      <c r="D7">
        <f>'Decision Influence'!$B3*'Criteria Importance'!D3</f>
        <v>0.03</v>
      </c>
      <c r="E7">
        <f>'Decision Influence'!$B3*'Criteria Importance'!E3</f>
        <v>0.03</v>
      </c>
      <c r="F7">
        <f>'Decision Influence'!$B3*'Criteria Importance'!F3</f>
        <v>0.09</v>
      </c>
    </row>
    <row r="8" spans="1:9">
      <c r="A8" s="19" t="s">
        <v>28</v>
      </c>
      <c r="B8">
        <f>'Decision Influence'!$B4*'Criteria Importance'!B4</f>
        <v>4.0000000000000008E-2</v>
      </c>
      <c r="C8">
        <f>'Decision Influence'!$B4*'Criteria Importance'!C4</f>
        <v>0.06</v>
      </c>
      <c r="D8">
        <f>'Decision Influence'!$B4*'Criteria Importance'!D4</f>
        <v>0.06</v>
      </c>
      <c r="E8">
        <f>'Decision Influence'!$B4*'Criteria Importance'!E4</f>
        <v>2.0000000000000004E-2</v>
      </c>
      <c r="F8">
        <f>'Decision Influence'!$B4*'Criteria Importance'!F4</f>
        <v>4.0000000000000008E-2</v>
      </c>
    </row>
    <row r="11" spans="1:9" ht="26.25">
      <c r="A11" s="16" t="s">
        <v>29</v>
      </c>
    </row>
    <row r="12" spans="1:9">
      <c r="A12" t="s">
        <v>30</v>
      </c>
    </row>
    <row r="14" spans="1:9">
      <c r="A14" s="12" t="s">
        <v>31</v>
      </c>
      <c r="B14" s="13"/>
      <c r="C14" s="13"/>
      <c r="D14" s="13"/>
      <c r="E14" s="13"/>
      <c r="F14" s="13"/>
    </row>
    <row r="15" spans="1:9" ht="15.75" thickBot="1">
      <c r="A15" s="14"/>
      <c r="B15" s="15"/>
      <c r="C15" s="15"/>
      <c r="D15" s="15"/>
      <c r="E15" s="15"/>
      <c r="F15" s="15"/>
    </row>
    <row r="16" spans="1:9" ht="33" thickTop="1" thickBot="1">
      <c r="B16" s="10" t="s">
        <v>13</v>
      </c>
      <c r="C16" s="11" t="s">
        <v>5</v>
      </c>
      <c r="D16" s="11" t="s">
        <v>6</v>
      </c>
      <c r="E16" s="11" t="s">
        <v>14</v>
      </c>
      <c r="F16" s="11" t="s">
        <v>8</v>
      </c>
    </row>
    <row r="17" spans="1:6">
      <c r="A17" t="s">
        <v>32</v>
      </c>
      <c r="B17">
        <f>B$6*'Technical eval'!B5</f>
        <v>0.10000000000000002</v>
      </c>
      <c r="C17">
        <f>C$6*'Technical eval'!C5</f>
        <v>1.9000000000000004</v>
      </c>
      <c r="D17">
        <f>D$6*'Technical eval'!D5</f>
        <v>1.9000000000000004</v>
      </c>
      <c r="E17">
        <f>E$6*'Technical eval'!E5</f>
        <v>2.85</v>
      </c>
      <c r="F17">
        <f>F$6*'Technical eval'!F5</f>
        <v>0.95000000000000018</v>
      </c>
    </row>
    <row r="18" spans="1:6">
      <c r="A18" t="s">
        <v>33</v>
      </c>
      <c r="B18">
        <f>B$6*'Technical eval'!B6</f>
        <v>0.50000000000000011</v>
      </c>
      <c r="C18">
        <f>C$6*'Technical eval'!C6</f>
        <v>1.7000000000000004</v>
      </c>
      <c r="D18">
        <f>D$6*'Technical eval'!D6</f>
        <v>1.7800000000000002</v>
      </c>
      <c r="E18">
        <f>E$6*'Technical eval'!E6</f>
        <v>2.6999999999999997</v>
      </c>
      <c r="F18">
        <f>F$6*'Technical eval'!F6</f>
        <v>0.80000000000000016</v>
      </c>
    </row>
    <row r="19" spans="1:6">
      <c r="A19" t="s">
        <v>34</v>
      </c>
      <c r="B19">
        <f>B$6*'Technical eval'!B7</f>
        <v>1.0000000000000002</v>
      </c>
      <c r="C19">
        <f>C$6*'Technical eval'!C7</f>
        <v>1.5000000000000002</v>
      </c>
      <c r="D19">
        <f>D$6*'Technical eval'!D7</f>
        <v>1.3800000000000003</v>
      </c>
      <c r="E19">
        <f>E$6*'Technical eval'!E7</f>
        <v>1.5</v>
      </c>
      <c r="F19">
        <f>F$6*'Technical eval'!F7</f>
        <v>0.10000000000000002</v>
      </c>
    </row>
    <row r="21" spans="1:6">
      <c r="A21" s="12" t="s">
        <v>35</v>
      </c>
      <c r="B21" s="13"/>
      <c r="C21" s="13"/>
      <c r="D21" s="13"/>
      <c r="E21" s="13"/>
      <c r="F21" s="13"/>
    </row>
    <row r="22" spans="1:6" ht="15.75" thickBot="1">
      <c r="A22" s="14"/>
      <c r="B22" s="15"/>
      <c r="C22" s="15"/>
      <c r="D22" s="15"/>
      <c r="E22" s="15"/>
      <c r="F22" s="15"/>
    </row>
    <row r="23" spans="1:6" ht="33" thickTop="1" thickBot="1">
      <c r="B23" s="10" t="s">
        <v>13</v>
      </c>
      <c r="C23" s="11" t="s">
        <v>5</v>
      </c>
      <c r="D23" s="11" t="s">
        <v>6</v>
      </c>
      <c r="E23" s="11" t="s">
        <v>14</v>
      </c>
      <c r="F23" s="11" t="s">
        <v>8</v>
      </c>
    </row>
    <row r="24" spans="1:6">
      <c r="A24" t="s">
        <v>36</v>
      </c>
      <c r="B24">
        <f>B$7*'Technical eval'!B5</f>
        <v>0.89999999999999991</v>
      </c>
      <c r="C24">
        <f>C$7*'Technical eval'!C5</f>
        <v>8.5499999999999989</v>
      </c>
      <c r="D24">
        <f>D$7*'Technical eval'!D5</f>
        <v>2.85</v>
      </c>
      <c r="E24">
        <f>E$7*'Technical eval'!E5</f>
        <v>2.85</v>
      </c>
      <c r="F24">
        <f>F$7*'Technical eval'!F5</f>
        <v>8.5499999999999989</v>
      </c>
    </row>
    <row r="25" spans="1:6">
      <c r="A25" t="s">
        <v>37</v>
      </c>
      <c r="B25">
        <f>B$7*'Technical eval'!B6</f>
        <v>4.5</v>
      </c>
      <c r="C25">
        <f>C$7*'Technical eval'!C6</f>
        <v>7.6499999999999995</v>
      </c>
      <c r="D25">
        <f>D$7*'Technical eval'!D6</f>
        <v>2.67</v>
      </c>
      <c r="E25">
        <f>E$7*'Technical eval'!E6</f>
        <v>2.6999999999999997</v>
      </c>
      <c r="F25">
        <f>F$7*'Technical eval'!F6</f>
        <v>7.1999999999999993</v>
      </c>
    </row>
    <row r="26" spans="1:6">
      <c r="A26" t="s">
        <v>38</v>
      </c>
      <c r="B26">
        <f>B$7*'Technical eval'!B7</f>
        <v>9</v>
      </c>
      <c r="C26">
        <f>C$7*'Technical eval'!C7</f>
        <v>6.75</v>
      </c>
      <c r="D26">
        <f>D$7*'Technical eval'!D7</f>
        <v>2.0699999999999998</v>
      </c>
      <c r="E26">
        <f>E$7*'Technical eval'!E7</f>
        <v>1.5</v>
      </c>
      <c r="F26">
        <f>F$7*'Technical eval'!F7</f>
        <v>0.89999999999999991</v>
      </c>
    </row>
    <row r="28" spans="1:6">
      <c r="A28" s="12" t="s">
        <v>39</v>
      </c>
      <c r="B28" s="13"/>
      <c r="C28" s="13"/>
      <c r="D28" s="13"/>
      <c r="E28" s="13"/>
      <c r="F28" s="13"/>
    </row>
    <row r="29" spans="1:6" ht="15.75" thickBot="1">
      <c r="A29" s="14"/>
      <c r="B29" s="15"/>
      <c r="C29" s="15"/>
      <c r="D29" s="15"/>
      <c r="E29" s="15"/>
      <c r="F29" s="15"/>
    </row>
    <row r="30" spans="1:6" ht="33" thickTop="1" thickBot="1">
      <c r="B30" s="10" t="s">
        <v>13</v>
      </c>
      <c r="C30" s="11" t="s">
        <v>5</v>
      </c>
      <c r="D30" s="11" t="s">
        <v>6</v>
      </c>
      <c r="E30" s="11" t="s">
        <v>14</v>
      </c>
      <c r="F30" s="11" t="s">
        <v>8</v>
      </c>
    </row>
    <row r="31" spans="1:6">
      <c r="A31" t="s">
        <v>36</v>
      </c>
      <c r="B31">
        <f>B$8*'Technical eval'!B5</f>
        <v>0.40000000000000008</v>
      </c>
      <c r="C31">
        <f>C$8*'Technical eval'!C5</f>
        <v>5.7</v>
      </c>
      <c r="D31">
        <f>D$8*'Technical eval'!D5</f>
        <v>5.7</v>
      </c>
      <c r="E31">
        <f>E$8*'Technical eval'!E5</f>
        <v>1.9000000000000004</v>
      </c>
      <c r="F31">
        <f>F$8*'Technical eval'!F5</f>
        <v>3.8000000000000007</v>
      </c>
    </row>
    <row r="32" spans="1:6">
      <c r="A32" t="s">
        <v>37</v>
      </c>
      <c r="B32">
        <f>B$8*'Technical eval'!B6</f>
        <v>2.0000000000000004</v>
      </c>
      <c r="C32">
        <f>C$8*'Technical eval'!C6</f>
        <v>5.0999999999999996</v>
      </c>
      <c r="D32">
        <f>D$8*'Technical eval'!D6</f>
        <v>5.34</v>
      </c>
      <c r="E32">
        <f>E$8*'Technical eval'!E6</f>
        <v>1.8000000000000003</v>
      </c>
      <c r="F32">
        <f>F$8*'Technical eval'!F6</f>
        <v>3.2000000000000006</v>
      </c>
    </row>
    <row r="33" spans="1:7">
      <c r="A33" t="s">
        <v>38</v>
      </c>
      <c r="B33">
        <f>B$8*'Technical eval'!B7</f>
        <v>4.0000000000000009</v>
      </c>
      <c r="C33">
        <f>C$8*'Technical eval'!C7</f>
        <v>4.5</v>
      </c>
      <c r="D33">
        <f>D$8*'Technical eval'!D7</f>
        <v>4.1399999999999997</v>
      </c>
      <c r="E33">
        <f>E$8*'Technical eval'!E7</f>
        <v>1.0000000000000002</v>
      </c>
      <c r="F33">
        <f>F$8*'Technical eval'!F7</f>
        <v>0.40000000000000008</v>
      </c>
    </row>
    <row r="35" spans="1:7" ht="26.25">
      <c r="A35" s="16" t="s">
        <v>40</v>
      </c>
    </row>
    <row r="36" spans="1:7">
      <c r="A36" t="s">
        <v>41</v>
      </c>
    </row>
    <row r="37" spans="1:7" ht="15.75" thickBot="1"/>
    <row r="38" spans="1:7" ht="48.75" thickTop="1" thickBot="1">
      <c r="B38" s="10" t="s">
        <v>13</v>
      </c>
      <c r="C38" s="11" t="s">
        <v>5</v>
      </c>
      <c r="D38" s="11" t="s">
        <v>6</v>
      </c>
      <c r="E38" s="11" t="s">
        <v>14</v>
      </c>
      <c r="F38" s="11" t="s">
        <v>8</v>
      </c>
      <c r="G38" s="17" t="s">
        <v>42</v>
      </c>
    </row>
    <row r="39" spans="1:7">
      <c r="A39" t="s">
        <v>36</v>
      </c>
      <c r="B39">
        <f>SUM(B17,B24,B31)</f>
        <v>1.4</v>
      </c>
      <c r="C39">
        <f t="shared" ref="C39:F39" si="0">SUM(C17,C24,C31)</f>
        <v>16.149999999999999</v>
      </c>
      <c r="D39">
        <f t="shared" si="0"/>
        <v>10.45</v>
      </c>
      <c r="E39">
        <f t="shared" si="0"/>
        <v>7.6000000000000005</v>
      </c>
      <c r="F39">
        <f t="shared" si="0"/>
        <v>13.3</v>
      </c>
      <c r="G39" s="18">
        <f>SUM(B39:F39)</f>
        <v>48.899999999999991</v>
      </c>
    </row>
    <row r="40" spans="1:7">
      <c r="A40" t="s">
        <v>37</v>
      </c>
      <c r="B40">
        <f>SUM(B18,B25,B32)</f>
        <v>7</v>
      </c>
      <c r="C40">
        <f t="shared" ref="C40:F40" si="1">SUM(C18,C25,C32)</f>
        <v>14.45</v>
      </c>
      <c r="D40">
        <f t="shared" si="1"/>
        <v>9.7899999999999991</v>
      </c>
      <c r="E40">
        <f t="shared" si="1"/>
        <v>7.1999999999999993</v>
      </c>
      <c r="F40">
        <f t="shared" si="1"/>
        <v>11.2</v>
      </c>
      <c r="G40" s="18">
        <f>SUM(B40:F40)</f>
        <v>49.64</v>
      </c>
    </row>
    <row r="41" spans="1:7">
      <c r="A41" t="s">
        <v>38</v>
      </c>
      <c r="B41">
        <f>SUM(B19,B26,B33)</f>
        <v>14</v>
      </c>
      <c r="C41">
        <f t="shared" ref="C41:F41" si="2">SUM(C19,C26,C33)</f>
        <v>12.75</v>
      </c>
      <c r="D41">
        <f t="shared" si="2"/>
        <v>7.59</v>
      </c>
      <c r="E41">
        <f t="shared" si="2"/>
        <v>4</v>
      </c>
      <c r="F41">
        <f t="shared" si="2"/>
        <v>1.4</v>
      </c>
      <c r="G41" s="18">
        <f>SUM(B41:F41)</f>
        <v>39.74</v>
      </c>
    </row>
    <row r="44" spans="1:7" ht="15.75" thickBot="1"/>
    <row r="45" spans="1:7" ht="17.25" thickTop="1" thickBot="1">
      <c r="A45" s="2"/>
    </row>
    <row r="46" spans="1:7" ht="16.5" thickBot="1">
      <c r="A46" s="3"/>
    </row>
    <row r="47" spans="1:7" ht="16.5" thickBot="1">
      <c r="A47" s="3"/>
    </row>
    <row r="48" spans="1:7" ht="16.5" thickBot="1">
      <c r="A48" s="3"/>
    </row>
    <row r="49" spans="1:1" ht="16.5" thickBot="1">
      <c r="A49" s="3"/>
    </row>
    <row r="52" spans="1:1" ht="15.75">
      <c r="A52" s="5"/>
    </row>
    <row r="53" spans="1:1" ht="15.75">
      <c r="A53" s="6"/>
    </row>
    <row r="55" spans="1:1" ht="15.75" thickBot="1"/>
    <row r="56" spans="1:1" ht="17.25" thickTop="1" thickBot="1">
      <c r="A56" s="2"/>
    </row>
    <row r="57" spans="1:1" ht="16.5" thickBot="1">
      <c r="A57" s="3"/>
    </row>
    <row r="58" spans="1:1" ht="16.5" thickBot="1">
      <c r="A58" s="3"/>
    </row>
    <row r="59" spans="1:1" ht="16.5" thickBot="1">
      <c r="A59" s="3"/>
    </row>
    <row r="60" spans="1:1" ht="16.5" thickBot="1">
      <c r="A6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Allan Crowe</dc:creator>
  <cp:keywords/>
  <dc:description/>
  <cp:lastModifiedBy>Joey Zhao</cp:lastModifiedBy>
  <cp:revision/>
  <dcterms:created xsi:type="dcterms:W3CDTF">2015-02-09T15:49:11Z</dcterms:created>
  <dcterms:modified xsi:type="dcterms:W3CDTF">2021-02-25T20:39:17Z</dcterms:modified>
  <cp:category/>
  <cp:contentStatus/>
</cp:coreProperties>
</file>